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роекты\Белкоспас\Сайт\Отчеты\Финансовые\2025\"/>
    </mc:Choice>
  </mc:AlternateContent>
  <bookViews>
    <workbookView xWindow="0" yWindow="0" windowWidth="28800" windowHeight="12330"/>
  </bookViews>
  <sheets>
    <sheet name="Расходы" sheetId="1" r:id="rId1"/>
    <sheet name="Поступления Tbank" sheetId="2" r:id="rId2"/>
    <sheet name="Прочие поступления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31" i="1"/>
  <c r="D30" i="1"/>
  <c r="D29" i="1"/>
  <c r="D21" i="1" l="1"/>
  <c r="D26" i="1" l="1"/>
  <c r="D40" i="2"/>
  <c r="D35" i="2"/>
  <c r="P3" i="2" s="1"/>
  <c r="D34" i="1" l="1"/>
  <c r="Q3" i="1" l="1"/>
</calcChain>
</file>

<file path=xl/sharedStrings.xml><?xml version="1.0" encoding="utf-8"?>
<sst xmlns="http://schemas.openxmlformats.org/spreadsheetml/2006/main" count="89" uniqueCount="51">
  <si>
    <t>Расходы по расчетному счету</t>
  </si>
  <si>
    <t>Расходы на уставную деятельность</t>
  </si>
  <si>
    <t>Дата платежа</t>
  </si>
  <si>
    <t>Сумма, руб.</t>
  </si>
  <si>
    <t>Назначение платежа</t>
  </si>
  <si>
    <t>Итого за период</t>
  </si>
  <si>
    <t>Административно-хозяйственные расходы, осуществленные за счет средств пожертвований</t>
  </si>
  <si>
    <t>Банковские расходы, осуществленные за счет средств пожертвований</t>
  </si>
  <si>
    <t>Комиссия банка АО "Т-банк" за обслуживание рассчетного счета</t>
  </si>
  <si>
    <t>Комиссии банка АО "Т-Банк" за проведение безналичных платежей</t>
  </si>
  <si>
    <t>Коммиссия за проведение платежей по СБП</t>
  </si>
  <si>
    <t>Комиссия АО"Т-банк" за проведение платжей через интернет-эквайринг</t>
  </si>
  <si>
    <t>Приход</t>
  </si>
  <si>
    <t>Пожертвования</t>
  </si>
  <si>
    <t>Благотворитель</t>
  </si>
  <si>
    <t>Шамиль</t>
  </si>
  <si>
    <t>Прочие поступления</t>
  </si>
  <si>
    <t>Источник</t>
  </si>
  <si>
    <t>Дата</t>
  </si>
  <si>
    <t>Наименование</t>
  </si>
  <si>
    <t>Количество</t>
  </si>
  <si>
    <t>Сумма, р</t>
  </si>
  <si>
    <t>-</t>
  </si>
  <si>
    <t>ООО "Лаборатория Стечкина"</t>
  </si>
  <si>
    <t>Дударева Татьяна Анатольевна (учредитель)</t>
  </si>
  <si>
    <t>Пожертование по СБП</t>
  </si>
  <si>
    <t>Оборудование. Термометр электронный (4 штуки)</t>
  </si>
  <si>
    <t>Расходные материалы. Хлоргексидин (10 штук)</t>
  </si>
  <si>
    <t>Расходные материалы. Батарейки для термометра (2 комплекта)</t>
  </si>
  <si>
    <t>Расходные материалы. Набор инсулиновых шприцов (2 комлекта)</t>
  </si>
  <si>
    <t>Расходные материалы. Набор шприцов инъекционных 2мл (2 комплекта)</t>
  </si>
  <si>
    <t>Михаил</t>
  </si>
  <si>
    <t>Расходные материалы. Батарейки для термометра (1 комплект)</t>
  </si>
  <si>
    <t>Оборудование. Грелка электрическая для животных (1 штука)</t>
  </si>
  <si>
    <t>Оборудование. Термометр электронный (2 штуки)</t>
  </si>
  <si>
    <t>Ирина</t>
  </si>
  <si>
    <t>Пожертвование по эквайрингу</t>
  </si>
  <si>
    <t>Вера</t>
  </si>
  <si>
    <t>Анна</t>
  </si>
  <si>
    <t>Продукты питания. Молоко для выкармливания Royal Canin Babycat</t>
  </si>
  <si>
    <t>Продукты питания. Молоко для выкармливания Royal Canin Babycat (1 банка)</t>
  </si>
  <si>
    <t>Продукты питания. Молоко для выкармливания Royal Canin Babycat (2 банки)</t>
  </si>
  <si>
    <t>Дмитрий</t>
  </si>
  <si>
    <t>Услуги связи. АТС Горячей линии</t>
  </si>
  <si>
    <t>Отчет о полученных пожертвованиях и расходах АНО "БЕЛКОСПАС" за март 2025 года</t>
  </si>
  <si>
    <t>Денежные поступления на основной расчетный счет АНО "БЕЛКОСПАС" за март 2025 года</t>
  </si>
  <si>
    <t>Прочие поступления в пользу АНО "БЕЛКОСПАС" за март 2025 года</t>
  </si>
  <si>
    <t>Волонтерский корпус БЕЛКОСПАС</t>
  </si>
  <si>
    <t>8 банок</t>
  </si>
  <si>
    <t>1 час</t>
  </si>
  <si>
    <t>Обслуживание сайта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</si>
</sst>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omfortaa"/>
      <family val="2"/>
      <charset val="204"/>
    </font>
    <font>
      <b/>
      <sz val="11"/>
      <color theme="1"/>
      <name val="Comfortaa"/>
      <family val="2"/>
      <charset val="204"/>
    </font>
    <font>
      <sz val="11"/>
      <color theme="0"/>
      <name val="Comfortaa"/>
      <family val="2"/>
      <charset val="204"/>
    </font>
    <font>
      <b/>
      <sz val="11"/>
      <color theme="0"/>
      <name val="Comfortaa"/>
      <family val="2"/>
      <charset val="204"/>
    </font>
    <font>
      <sz val="11"/>
      <name val="Comforta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70A23B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4" fontId="4" fillId="2" borderId="2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1" fillId="0" borderId="2" xfId="0" applyNumberFormat="1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/>
    </xf>
    <xf numFmtId="14" fontId="5" fillId="0" borderId="2" xfId="0" applyNumberFormat="1" applyFont="1" applyBorder="1" applyAlignment="1">
      <alignment horizontal="left"/>
    </xf>
    <xf numFmtId="14" fontId="5" fillId="0" borderId="3" xfId="0" applyNumberFormat="1" applyFont="1" applyBorder="1" applyAlignment="1">
      <alignment horizontal="left"/>
    </xf>
    <xf numFmtId="4" fontId="5" fillId="0" borderId="1" xfId="0" applyNumberFormat="1" applyFont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4" fontId="2" fillId="0" borderId="1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7" fontId="1" fillId="0" borderId="4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4" fontId="1" fillId="0" borderId="4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4" fontId="1" fillId="0" borderId="1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left"/>
    </xf>
    <xf numFmtId="0" fontId="1" fillId="0" borderId="4" xfId="0" applyFont="1" applyBorder="1" applyAlignment="1">
      <alignment horizontal="right"/>
    </xf>
    <xf numFmtId="14" fontId="1" fillId="0" borderId="1" xfId="0" applyNumberFormat="1" applyFont="1" applyBorder="1" applyAlignment="1">
      <alignment horizontal="left"/>
    </xf>
    <xf numFmtId="14" fontId="1" fillId="0" borderId="2" xfId="0" applyNumberFormat="1" applyFont="1" applyBorder="1" applyAlignment="1">
      <alignment horizontal="left"/>
    </xf>
    <xf numFmtId="14" fontId="1" fillId="0" borderId="3" xfId="0" applyNumberFormat="1" applyFont="1" applyBorder="1" applyAlignment="1">
      <alignment horizontal="left"/>
    </xf>
    <xf numFmtId="4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4" fontId="1" fillId="0" borderId="0" xfId="0" applyNumberFormat="1" applyFont="1"/>
    <xf numFmtId="0" fontId="3" fillId="2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14" fontId="1" fillId="0" borderId="4" xfId="0" applyNumberFormat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4" fontId="1" fillId="0" borderId="4" xfId="0" applyNumberFormat="1" applyFont="1" applyFill="1" applyBorder="1" applyAlignment="1">
      <alignment horizontal="left" vertical="center"/>
    </xf>
    <xf numFmtId="4" fontId="1" fillId="0" borderId="4" xfId="0" applyNumberFormat="1" applyFont="1" applyFill="1" applyBorder="1" applyAlignment="1">
      <alignment horizontal="center" vertical="center"/>
    </xf>
    <xf numFmtId="4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6" xfId="0" applyFont="1" applyBorder="1" applyAlignment="1">
      <alignment horizontal="center"/>
    </xf>
    <xf numFmtId="14" fontId="1" fillId="0" borderId="4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" fontId="1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7" fontId="1" fillId="0" borderId="1" xfId="0" applyNumberFormat="1" applyFont="1" applyBorder="1" applyAlignment="1">
      <alignment horizontal="left"/>
    </xf>
    <xf numFmtId="17" fontId="1" fillId="0" borderId="2" xfId="0" applyNumberFormat="1" applyFont="1" applyBorder="1" applyAlignment="1">
      <alignment horizontal="left"/>
    </xf>
    <xf numFmtId="17" fontId="1" fillId="0" borderId="3" xfId="0" applyNumberFormat="1" applyFont="1" applyBorder="1" applyAlignment="1">
      <alignment horizontal="left"/>
    </xf>
    <xf numFmtId="4" fontId="1" fillId="0" borderId="2" xfId="0" applyNumberFormat="1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17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114300</xdr:rowOff>
    </xdr:from>
    <xdr:to>
      <xdr:col>1</xdr:col>
      <xdr:colOff>228600</xdr:colOff>
      <xdr:row>0</xdr:row>
      <xdr:rowOff>553664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114300"/>
          <a:ext cx="438150" cy="439364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0</xdr:row>
      <xdr:rowOff>180975</xdr:rowOff>
    </xdr:from>
    <xdr:to>
      <xdr:col>4</xdr:col>
      <xdr:colOff>276225</xdr:colOff>
      <xdr:row>0</xdr:row>
      <xdr:rowOff>492094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180975"/>
          <a:ext cx="1809750" cy="3111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0</xdr:col>
      <xdr:colOff>533400</xdr:colOff>
      <xdr:row>1</xdr:row>
      <xdr:rowOff>296489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6675"/>
          <a:ext cx="438150" cy="43936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133350</xdr:rowOff>
    </xdr:from>
    <xdr:to>
      <xdr:col>3</xdr:col>
      <xdr:colOff>590550</xdr:colOff>
      <xdr:row>1</xdr:row>
      <xdr:rowOff>234919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33350"/>
          <a:ext cx="1809750" cy="3111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0</xdr:col>
      <xdr:colOff>523875</xdr:colOff>
      <xdr:row>1</xdr:row>
      <xdr:rowOff>296489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66675"/>
          <a:ext cx="438150" cy="439364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561975</xdr:colOff>
      <xdr:row>0</xdr:row>
      <xdr:rowOff>123825</xdr:rowOff>
    </xdr:from>
    <xdr:to>
      <xdr:col>3</xdr:col>
      <xdr:colOff>542925</xdr:colOff>
      <xdr:row>1</xdr:row>
      <xdr:rowOff>225394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123825"/>
          <a:ext cx="1809750" cy="3111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D34" sqref="D34:R34"/>
    </sheetView>
  </sheetViews>
  <sheetFormatPr defaultRowHeight="16.5" x14ac:dyDescent="0.3"/>
  <cols>
    <col min="1" max="4" width="9.140625" style="3"/>
    <col min="5" max="5" width="9.140625" style="3" customWidth="1"/>
    <col min="6" max="6" width="6.28515625" style="3" customWidth="1"/>
    <col min="7" max="17" width="9.140625" style="3"/>
    <col min="18" max="18" width="11.140625" style="3" customWidth="1"/>
    <col min="19" max="16384" width="9.140625" style="3"/>
  </cols>
  <sheetData>
    <row r="1" spans="1:18" ht="49.5" customHeight="1" x14ac:dyDescent="0.3">
      <c r="A1" s="1"/>
      <c r="B1" s="1"/>
      <c r="C1" s="1"/>
      <c r="D1" s="1"/>
      <c r="E1" s="1"/>
      <c r="F1" s="1"/>
      <c r="G1" s="2" t="s">
        <v>44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3" spans="1:18" x14ac:dyDescent="0.3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>
        <f>D21+D26+D34</f>
        <v>18139.79</v>
      </c>
      <c r="R3" s="7"/>
    </row>
    <row r="5" spans="1:18" ht="28.5" customHeight="1" x14ac:dyDescent="0.3">
      <c r="A5" s="8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x14ac:dyDescent="0.3">
      <c r="A6" s="9" t="s">
        <v>2</v>
      </c>
      <c r="B6" s="9"/>
      <c r="C6" s="9"/>
      <c r="D6" s="9" t="s">
        <v>3</v>
      </c>
      <c r="E6" s="9"/>
      <c r="F6" s="9"/>
      <c r="G6" s="9" t="s">
        <v>4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x14ac:dyDescent="0.3">
      <c r="A7" s="70">
        <v>45734</v>
      </c>
      <c r="B7" s="71"/>
      <c r="C7" s="71"/>
      <c r="D7" s="72">
        <v>1032</v>
      </c>
      <c r="E7" s="72"/>
      <c r="F7" s="72"/>
      <c r="G7" s="71" t="s">
        <v>33</v>
      </c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</row>
    <row r="8" spans="1:18" x14ac:dyDescent="0.3">
      <c r="A8" s="10">
        <v>45734</v>
      </c>
      <c r="B8" s="11"/>
      <c r="C8" s="12"/>
      <c r="D8" s="13">
        <v>566</v>
      </c>
      <c r="E8" s="79"/>
      <c r="F8" s="14"/>
      <c r="G8" s="15" t="s">
        <v>26</v>
      </c>
      <c r="H8" s="16"/>
      <c r="I8" s="16"/>
      <c r="J8" s="16"/>
      <c r="K8" s="16"/>
      <c r="L8" s="16"/>
      <c r="M8" s="16"/>
      <c r="N8" s="16"/>
      <c r="O8" s="16"/>
      <c r="P8" s="16"/>
      <c r="Q8" s="16"/>
      <c r="R8" s="17"/>
    </row>
    <row r="9" spans="1:18" x14ac:dyDescent="0.3">
      <c r="A9" s="10">
        <v>45734</v>
      </c>
      <c r="B9" s="11"/>
      <c r="C9" s="12"/>
      <c r="D9" s="13">
        <v>338</v>
      </c>
      <c r="E9" s="79"/>
      <c r="F9" s="14"/>
      <c r="G9" s="15" t="s">
        <v>28</v>
      </c>
      <c r="H9" s="16"/>
      <c r="I9" s="16"/>
      <c r="J9" s="16"/>
      <c r="K9" s="16"/>
      <c r="L9" s="16"/>
      <c r="M9" s="16"/>
      <c r="N9" s="16"/>
      <c r="O9" s="16"/>
      <c r="P9" s="16"/>
      <c r="Q9" s="16"/>
      <c r="R9" s="17"/>
    </row>
    <row r="10" spans="1:18" x14ac:dyDescent="0.3">
      <c r="A10" s="70">
        <v>45734</v>
      </c>
      <c r="B10" s="71"/>
      <c r="C10" s="71"/>
      <c r="D10" s="72">
        <v>360</v>
      </c>
      <c r="E10" s="72"/>
      <c r="F10" s="72"/>
      <c r="G10" s="10" t="s">
        <v>27</v>
      </c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7"/>
    </row>
    <row r="11" spans="1:18" x14ac:dyDescent="0.3">
      <c r="A11" s="10">
        <v>45734</v>
      </c>
      <c r="B11" s="11"/>
      <c r="C11" s="12"/>
      <c r="D11" s="72">
        <v>224</v>
      </c>
      <c r="E11" s="72"/>
      <c r="F11" s="72"/>
      <c r="G11" s="15" t="s">
        <v>29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7"/>
    </row>
    <row r="12" spans="1:18" x14ac:dyDescent="0.3">
      <c r="A12" s="10">
        <v>45734</v>
      </c>
      <c r="B12" s="11"/>
      <c r="C12" s="12"/>
      <c r="D12" s="72">
        <v>234</v>
      </c>
      <c r="E12" s="72"/>
      <c r="F12" s="72"/>
      <c r="G12" s="15" t="s">
        <v>30</v>
      </c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7"/>
    </row>
    <row r="13" spans="1:18" ht="17.25" customHeight="1" x14ac:dyDescent="0.3">
      <c r="A13" s="10">
        <v>45739</v>
      </c>
      <c r="B13" s="11"/>
      <c r="C13" s="12"/>
      <c r="D13" s="72">
        <v>145</v>
      </c>
      <c r="E13" s="72"/>
      <c r="F13" s="72"/>
      <c r="G13" s="15" t="s">
        <v>32</v>
      </c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7"/>
    </row>
    <row r="14" spans="1:18" ht="15.75" customHeight="1" x14ac:dyDescent="0.3">
      <c r="A14" s="10">
        <v>45739</v>
      </c>
      <c r="B14" s="11"/>
      <c r="C14" s="12"/>
      <c r="D14" s="72">
        <v>1029</v>
      </c>
      <c r="E14" s="72"/>
      <c r="F14" s="72"/>
      <c r="G14" s="71" t="s">
        <v>33</v>
      </c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</row>
    <row r="15" spans="1:18" ht="15.75" customHeight="1" x14ac:dyDescent="0.3">
      <c r="A15" s="10">
        <v>45739</v>
      </c>
      <c r="B15" s="11"/>
      <c r="C15" s="12"/>
      <c r="D15" s="72">
        <v>328</v>
      </c>
      <c r="E15" s="72"/>
      <c r="F15" s="72"/>
      <c r="G15" s="15" t="s">
        <v>34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</row>
    <row r="16" spans="1:18" ht="15.75" customHeight="1" x14ac:dyDescent="0.3">
      <c r="A16" s="10">
        <v>45745</v>
      </c>
      <c r="B16" s="11"/>
      <c r="C16" s="12"/>
      <c r="D16" s="72">
        <v>164</v>
      </c>
      <c r="E16" s="72"/>
      <c r="F16" s="72"/>
      <c r="G16" s="15" t="s">
        <v>32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</row>
    <row r="17" spans="1:18" ht="15.75" customHeight="1" x14ac:dyDescent="0.3">
      <c r="A17" s="10">
        <v>45745</v>
      </c>
      <c r="B17" s="11"/>
      <c r="C17" s="12"/>
      <c r="D17" s="72">
        <v>328</v>
      </c>
      <c r="E17" s="72"/>
      <c r="F17" s="72"/>
      <c r="G17" s="15" t="s">
        <v>34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</row>
    <row r="18" spans="1:18" ht="15.75" customHeight="1" x14ac:dyDescent="0.3">
      <c r="A18" s="10">
        <v>45745</v>
      </c>
      <c r="B18" s="11"/>
      <c r="C18" s="12"/>
      <c r="D18" s="72">
        <v>6115</v>
      </c>
      <c r="E18" s="72"/>
      <c r="F18" s="72"/>
      <c r="G18" s="15" t="s">
        <v>41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</row>
    <row r="19" spans="1:18" ht="15.75" customHeight="1" x14ac:dyDescent="0.3">
      <c r="A19" s="10">
        <v>45746</v>
      </c>
      <c r="B19" s="11"/>
      <c r="C19" s="12"/>
      <c r="D19" s="72">
        <v>2730</v>
      </c>
      <c r="E19" s="72"/>
      <c r="F19" s="72"/>
      <c r="G19" s="15" t="s">
        <v>40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</row>
    <row r="20" spans="1:18" ht="15.75" customHeight="1" x14ac:dyDescent="0.3">
      <c r="A20" s="10"/>
      <c r="B20" s="11"/>
      <c r="C20" s="12"/>
      <c r="D20" s="72"/>
      <c r="E20" s="72"/>
      <c r="F20" s="72"/>
      <c r="G20" s="15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</row>
    <row r="21" spans="1:18" x14ac:dyDescent="0.3">
      <c r="A21" s="73" t="s">
        <v>5</v>
      </c>
      <c r="B21" s="74"/>
      <c r="C21" s="75"/>
      <c r="D21" s="27">
        <f>SUM(D7:F19)</f>
        <v>13593</v>
      </c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9"/>
    </row>
    <row r="22" spans="1:18" x14ac:dyDescent="0.3">
      <c r="A22" s="30" t="s">
        <v>6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</row>
    <row r="23" spans="1:18" x14ac:dyDescent="0.3">
      <c r="A23" s="31" t="s">
        <v>2</v>
      </c>
      <c r="B23" s="32"/>
      <c r="C23" s="33"/>
      <c r="D23" s="31" t="s">
        <v>3</v>
      </c>
      <c r="E23" s="32"/>
      <c r="F23" s="33"/>
      <c r="G23" s="31" t="s">
        <v>4</v>
      </c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3"/>
    </row>
    <row r="24" spans="1:18" x14ac:dyDescent="0.3">
      <c r="A24" s="19">
        <v>45746</v>
      </c>
      <c r="B24" s="20"/>
      <c r="C24" s="21"/>
      <c r="D24" s="22">
        <v>2700</v>
      </c>
      <c r="E24" s="23"/>
      <c r="F24" s="23"/>
      <c r="G24" s="24" t="s">
        <v>43</v>
      </c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6"/>
    </row>
    <row r="25" spans="1:18" ht="17.25" customHeight="1" x14ac:dyDescent="0.3">
      <c r="A25" s="19"/>
      <c r="B25" s="20"/>
      <c r="C25" s="21"/>
      <c r="D25" s="22"/>
      <c r="E25" s="23"/>
      <c r="F25" s="23"/>
      <c r="G25" s="24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6"/>
    </row>
    <row r="26" spans="1:18" x14ac:dyDescent="0.3">
      <c r="A26" s="73" t="s">
        <v>5</v>
      </c>
      <c r="B26" s="74"/>
      <c r="C26" s="75"/>
      <c r="D26" s="27">
        <f>SUM(D24:F25)</f>
        <v>2700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9"/>
    </row>
    <row r="27" spans="1:18" x14ac:dyDescent="0.3">
      <c r="A27" s="30" t="s">
        <v>7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</row>
    <row r="28" spans="1:18" x14ac:dyDescent="0.3">
      <c r="A28" s="31" t="s">
        <v>2</v>
      </c>
      <c r="B28" s="32"/>
      <c r="C28" s="33"/>
      <c r="D28" s="31" t="s">
        <v>3</v>
      </c>
      <c r="E28" s="32"/>
      <c r="F28" s="33"/>
      <c r="G28" s="31" t="s">
        <v>4</v>
      </c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3"/>
    </row>
    <row r="29" spans="1:18" x14ac:dyDescent="0.3">
      <c r="A29" s="76">
        <v>45717</v>
      </c>
      <c r="B29" s="77"/>
      <c r="C29" s="78"/>
      <c r="D29" s="40">
        <f>199.2+200+78.39+21.21+77.79+490+99</f>
        <v>1165.5899999999999</v>
      </c>
      <c r="E29" s="41"/>
      <c r="F29" s="49"/>
      <c r="G29" s="37" t="s">
        <v>8</v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9"/>
    </row>
    <row r="30" spans="1:18" x14ac:dyDescent="0.3">
      <c r="A30" s="76">
        <v>45717</v>
      </c>
      <c r="B30" s="77"/>
      <c r="C30" s="78"/>
      <c r="D30" s="40">
        <f>4*49</f>
        <v>196</v>
      </c>
      <c r="E30" s="41"/>
      <c r="F30" s="49"/>
      <c r="G30" s="37" t="s">
        <v>9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9"/>
    </row>
    <row r="31" spans="1:18" x14ac:dyDescent="0.3">
      <c r="A31" s="76">
        <v>45717</v>
      </c>
      <c r="B31" s="77"/>
      <c r="C31" s="78"/>
      <c r="D31" s="40">
        <f>0.8+0.4+1.2+0.8+1.2+0.91+0.8+2+1.2+2+4+1.29+1.2+0.8+12+0.4+4+1.2</f>
        <v>36.200000000000003</v>
      </c>
      <c r="E31" s="41"/>
      <c r="F31" s="41"/>
      <c r="G31" s="38" t="s">
        <v>10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9"/>
    </row>
    <row r="32" spans="1:18" x14ac:dyDescent="0.3">
      <c r="A32" s="34">
        <v>45717</v>
      </c>
      <c r="B32" s="35"/>
      <c r="C32" s="35"/>
      <c r="D32" s="40">
        <f>44.9+44.9+22.45+89.8+202.05+44.9</f>
        <v>449</v>
      </c>
      <c r="E32" s="41"/>
      <c r="F32" s="41"/>
      <c r="G32" s="38" t="s">
        <v>11</v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9"/>
    </row>
    <row r="33" spans="1:18" x14ac:dyDescent="0.3">
      <c r="A33" s="80"/>
      <c r="B33" s="81"/>
      <c r="C33" s="82"/>
      <c r="D33" s="40"/>
      <c r="E33" s="41"/>
      <c r="F33" s="41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4"/>
    </row>
    <row r="34" spans="1:18" x14ac:dyDescent="0.3">
      <c r="A34" s="18" t="s">
        <v>5</v>
      </c>
      <c r="B34" s="18"/>
      <c r="C34" s="18"/>
      <c r="D34" s="27">
        <f>SUM(D29:F32)</f>
        <v>1846.79</v>
      </c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9"/>
    </row>
  </sheetData>
  <mergeCells count="85">
    <mergeCell ref="A33:C33"/>
    <mergeCell ref="D33:F33"/>
    <mergeCell ref="G33:R33"/>
    <mergeCell ref="A19:C19"/>
    <mergeCell ref="D19:F19"/>
    <mergeCell ref="G19:R19"/>
    <mergeCell ref="A20:C20"/>
    <mergeCell ref="D20:F20"/>
    <mergeCell ref="G20:R20"/>
    <mergeCell ref="A17:C17"/>
    <mergeCell ref="D17:F17"/>
    <mergeCell ref="G17:R17"/>
    <mergeCell ref="A18:C18"/>
    <mergeCell ref="D18:F18"/>
    <mergeCell ref="G18:R18"/>
    <mergeCell ref="G14:R14"/>
    <mergeCell ref="A14:C14"/>
    <mergeCell ref="A15:C15"/>
    <mergeCell ref="D15:F15"/>
    <mergeCell ref="G15:R15"/>
    <mergeCell ref="A16:C16"/>
    <mergeCell ref="D16:F16"/>
    <mergeCell ref="G16:R16"/>
    <mergeCell ref="A10:C10"/>
    <mergeCell ref="D10:F10"/>
    <mergeCell ref="G10:R10"/>
    <mergeCell ref="A11:C11"/>
    <mergeCell ref="D11:F11"/>
    <mergeCell ref="G11:R11"/>
    <mergeCell ref="A7:C7"/>
    <mergeCell ref="D7:F7"/>
    <mergeCell ref="G7:R7"/>
    <mergeCell ref="A8:C8"/>
    <mergeCell ref="D8:F8"/>
    <mergeCell ref="G8:R8"/>
    <mergeCell ref="A9:C9"/>
    <mergeCell ref="D9:F9"/>
    <mergeCell ref="G9:R9"/>
    <mergeCell ref="A32:C32"/>
    <mergeCell ref="D32:F32"/>
    <mergeCell ref="G32:R32"/>
    <mergeCell ref="A34:C34"/>
    <mergeCell ref="D34:R34"/>
    <mergeCell ref="A30:C30"/>
    <mergeCell ref="D30:F30"/>
    <mergeCell ref="G30:R30"/>
    <mergeCell ref="A31:C31"/>
    <mergeCell ref="D31:F31"/>
    <mergeCell ref="G31:R31"/>
    <mergeCell ref="A28:C28"/>
    <mergeCell ref="D28:F28"/>
    <mergeCell ref="G28:R28"/>
    <mergeCell ref="A29:C29"/>
    <mergeCell ref="D29:F29"/>
    <mergeCell ref="G29:R29"/>
    <mergeCell ref="A25:C25"/>
    <mergeCell ref="D25:F25"/>
    <mergeCell ref="G25:R25"/>
    <mergeCell ref="A26:C26"/>
    <mergeCell ref="D26:R26"/>
    <mergeCell ref="A27:R27"/>
    <mergeCell ref="A23:C23"/>
    <mergeCell ref="D23:F23"/>
    <mergeCell ref="G23:R23"/>
    <mergeCell ref="A24:C24"/>
    <mergeCell ref="D24:F24"/>
    <mergeCell ref="G24:R24"/>
    <mergeCell ref="A12:C12"/>
    <mergeCell ref="D12:F12"/>
    <mergeCell ref="G12:R12"/>
    <mergeCell ref="A21:C21"/>
    <mergeCell ref="D21:R21"/>
    <mergeCell ref="A22:R22"/>
    <mergeCell ref="A13:C13"/>
    <mergeCell ref="D13:F13"/>
    <mergeCell ref="G13:R13"/>
    <mergeCell ref="D14:F14"/>
    <mergeCell ref="A1:F1"/>
    <mergeCell ref="G1:R1"/>
    <mergeCell ref="A3:P3"/>
    <mergeCell ref="Q3:R3"/>
    <mergeCell ref="A5:R5"/>
    <mergeCell ref="A6:C6"/>
    <mergeCell ref="D6:F6"/>
    <mergeCell ref="G6:R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topLeftCell="A13" workbookViewId="0">
      <selection activeCell="A3" sqref="A3:O3"/>
    </sheetView>
  </sheetViews>
  <sheetFormatPr defaultRowHeight="16.5" x14ac:dyDescent="0.3"/>
  <cols>
    <col min="1" max="19" width="9.140625" style="3"/>
    <col min="20" max="20" width="9.42578125" style="3" bestFit="1" customWidth="1"/>
    <col min="21" max="16384" width="9.140625" style="3"/>
  </cols>
  <sheetData>
    <row r="1" spans="1:20" x14ac:dyDescent="0.3">
      <c r="A1" s="1"/>
      <c r="B1" s="1"/>
      <c r="C1" s="1"/>
      <c r="D1" s="1"/>
      <c r="E1" s="1"/>
      <c r="F1" s="2" t="s">
        <v>45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0" ht="29.25" customHeight="1" x14ac:dyDescent="0.3">
      <c r="A2" s="42"/>
      <c r="B2" s="42"/>
      <c r="C2" s="42"/>
      <c r="D2" s="42"/>
      <c r="E2" s="42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20" x14ac:dyDescent="0.3">
      <c r="A3" s="4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>
        <f>D35+D40</f>
        <v>19300.580000000002</v>
      </c>
      <c r="Q3" s="7"/>
    </row>
    <row r="4" spans="1:20" x14ac:dyDescent="0.3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20" x14ac:dyDescent="0.3">
      <c r="A5" s="8" t="s">
        <v>13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20" x14ac:dyDescent="0.3">
      <c r="A6" s="9" t="s">
        <v>2</v>
      </c>
      <c r="B6" s="9"/>
      <c r="C6" s="9"/>
      <c r="D6" s="9" t="s">
        <v>3</v>
      </c>
      <c r="E6" s="9"/>
      <c r="F6" s="9" t="s">
        <v>14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20" x14ac:dyDescent="0.3">
      <c r="A7" s="44">
        <v>45722</v>
      </c>
      <c r="B7" s="35"/>
      <c r="C7" s="35"/>
      <c r="D7" s="36">
        <v>200</v>
      </c>
      <c r="E7" s="36"/>
      <c r="F7" s="45" t="s">
        <v>25</v>
      </c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</row>
    <row r="8" spans="1:20" x14ac:dyDescent="0.3">
      <c r="A8" s="46">
        <v>45722</v>
      </c>
      <c r="B8" s="47"/>
      <c r="C8" s="48"/>
      <c r="D8" s="40">
        <v>200</v>
      </c>
      <c r="E8" s="49"/>
      <c r="F8" s="45" t="s">
        <v>25</v>
      </c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</row>
    <row r="9" spans="1:20" x14ac:dyDescent="0.3">
      <c r="A9" s="47">
        <v>45723</v>
      </c>
      <c r="B9" s="38"/>
      <c r="C9" s="38"/>
      <c r="D9" s="41">
        <v>100</v>
      </c>
      <c r="E9" s="49"/>
      <c r="F9" s="45" t="s">
        <v>25</v>
      </c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</row>
    <row r="10" spans="1:20" x14ac:dyDescent="0.3">
      <c r="A10" s="46">
        <v>45724</v>
      </c>
      <c r="B10" s="47"/>
      <c r="C10" s="48"/>
      <c r="D10" s="40">
        <v>300</v>
      </c>
      <c r="E10" s="49"/>
      <c r="F10" s="45" t="s">
        <v>25</v>
      </c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</row>
    <row r="11" spans="1:20" x14ac:dyDescent="0.3">
      <c r="A11" s="44">
        <v>45724</v>
      </c>
      <c r="B11" s="35"/>
      <c r="C11" s="35"/>
      <c r="D11" s="36">
        <v>300</v>
      </c>
      <c r="E11" s="36"/>
      <c r="F11" s="45" t="s">
        <v>25</v>
      </c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</row>
    <row r="12" spans="1:20" x14ac:dyDescent="0.3">
      <c r="A12" s="46">
        <v>45725</v>
      </c>
      <c r="B12" s="47"/>
      <c r="C12" s="48"/>
      <c r="D12" s="40">
        <v>228.03</v>
      </c>
      <c r="E12" s="49"/>
      <c r="F12" s="45" t="s">
        <v>25</v>
      </c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</row>
    <row r="13" spans="1:20" x14ac:dyDescent="0.3">
      <c r="A13" s="46">
        <v>45726</v>
      </c>
      <c r="B13" s="47"/>
      <c r="C13" s="48"/>
      <c r="D13" s="40">
        <v>200</v>
      </c>
      <c r="E13" s="49"/>
      <c r="F13" s="45" t="s">
        <v>25</v>
      </c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</row>
    <row r="14" spans="1:20" x14ac:dyDescent="0.3">
      <c r="A14" s="46">
        <v>45726</v>
      </c>
      <c r="B14" s="47"/>
      <c r="C14" s="48"/>
      <c r="D14" s="40">
        <v>500</v>
      </c>
      <c r="E14" s="49"/>
      <c r="F14" s="45" t="s">
        <v>25</v>
      </c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20" x14ac:dyDescent="0.3">
      <c r="A15" s="46">
        <v>45726</v>
      </c>
      <c r="B15" s="47"/>
      <c r="C15" s="48"/>
      <c r="D15" s="40">
        <v>1000</v>
      </c>
      <c r="E15" s="49"/>
      <c r="F15" s="50" t="s">
        <v>15</v>
      </c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2"/>
    </row>
    <row r="16" spans="1:20" x14ac:dyDescent="0.3">
      <c r="A16" s="46">
        <v>45730</v>
      </c>
      <c r="B16" s="47"/>
      <c r="C16" s="48"/>
      <c r="D16" s="40">
        <v>300</v>
      </c>
      <c r="E16" s="49"/>
      <c r="F16" s="45" t="s">
        <v>25</v>
      </c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T16" s="55"/>
    </row>
    <row r="17" spans="1:17" x14ac:dyDescent="0.3">
      <c r="A17" s="46">
        <v>45731</v>
      </c>
      <c r="B17" s="47"/>
      <c r="C17" s="48"/>
      <c r="D17" s="40">
        <v>500</v>
      </c>
      <c r="E17" s="49"/>
      <c r="F17" s="45" t="s">
        <v>25</v>
      </c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</row>
    <row r="18" spans="1:17" x14ac:dyDescent="0.3">
      <c r="A18" s="46">
        <v>45733</v>
      </c>
      <c r="B18" s="47"/>
      <c r="C18" s="48"/>
      <c r="D18" s="40">
        <v>1001</v>
      </c>
      <c r="E18" s="49"/>
      <c r="F18" s="45" t="s">
        <v>25</v>
      </c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</row>
    <row r="19" spans="1:17" x14ac:dyDescent="0.3">
      <c r="A19" s="46">
        <v>45737</v>
      </c>
      <c r="B19" s="47"/>
      <c r="C19" s="48"/>
      <c r="D19" s="40">
        <v>1000</v>
      </c>
      <c r="E19" s="49"/>
      <c r="F19" s="50" t="s">
        <v>31</v>
      </c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2"/>
    </row>
    <row r="20" spans="1:17" x14ac:dyDescent="0.3">
      <c r="A20" s="46">
        <v>45738</v>
      </c>
      <c r="B20" s="47"/>
      <c r="C20" s="48"/>
      <c r="D20" s="40">
        <v>321.55</v>
      </c>
      <c r="E20" s="49"/>
      <c r="F20" s="45" t="s">
        <v>25</v>
      </c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</row>
    <row r="21" spans="1:17" x14ac:dyDescent="0.3">
      <c r="A21" s="46">
        <v>45739</v>
      </c>
      <c r="B21" s="47"/>
      <c r="C21" s="48"/>
      <c r="D21" s="40">
        <v>250</v>
      </c>
      <c r="E21" s="49"/>
      <c r="F21" s="50" t="s">
        <v>24</v>
      </c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2"/>
    </row>
    <row r="22" spans="1:17" x14ac:dyDescent="0.3">
      <c r="A22" s="46">
        <v>45739</v>
      </c>
      <c r="B22" s="47"/>
      <c r="C22" s="48"/>
      <c r="D22" s="40">
        <v>500</v>
      </c>
      <c r="E22" s="49"/>
      <c r="F22" s="50" t="s">
        <v>35</v>
      </c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2"/>
    </row>
    <row r="23" spans="1:17" x14ac:dyDescent="0.3">
      <c r="A23" s="46">
        <v>45741</v>
      </c>
      <c r="B23" s="47"/>
      <c r="C23" s="48"/>
      <c r="D23" s="40">
        <v>300</v>
      </c>
      <c r="E23" s="49"/>
      <c r="F23" s="45" t="s">
        <v>25</v>
      </c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</row>
    <row r="24" spans="1:17" x14ac:dyDescent="0.3">
      <c r="A24" s="46">
        <v>45743</v>
      </c>
      <c r="B24" s="47"/>
      <c r="C24" s="48"/>
      <c r="D24" s="40">
        <v>200</v>
      </c>
      <c r="E24" s="49"/>
      <c r="F24" s="45" t="s">
        <v>25</v>
      </c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</row>
    <row r="25" spans="1:17" x14ac:dyDescent="0.3">
      <c r="A25" s="46">
        <v>45743</v>
      </c>
      <c r="B25" s="47"/>
      <c r="C25" s="48"/>
      <c r="D25" s="40">
        <v>3000</v>
      </c>
      <c r="E25" s="49"/>
      <c r="F25" s="45" t="s">
        <v>25</v>
      </c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</row>
    <row r="26" spans="1:17" x14ac:dyDescent="0.3">
      <c r="A26" s="46">
        <v>45744</v>
      </c>
      <c r="B26" s="47"/>
      <c r="C26" s="48"/>
      <c r="D26" s="40">
        <v>2000</v>
      </c>
      <c r="E26" s="49"/>
      <c r="F26" s="50" t="s">
        <v>36</v>
      </c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2"/>
    </row>
    <row r="27" spans="1:17" x14ac:dyDescent="0.3">
      <c r="A27" s="46">
        <v>45745</v>
      </c>
      <c r="B27" s="47"/>
      <c r="C27" s="48"/>
      <c r="D27" s="40">
        <v>100</v>
      </c>
      <c r="E27" s="49"/>
      <c r="F27" s="45" t="s">
        <v>25</v>
      </c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</row>
    <row r="28" spans="1:17" x14ac:dyDescent="0.3">
      <c r="A28" s="46">
        <v>45745</v>
      </c>
      <c r="B28" s="47"/>
      <c r="C28" s="48"/>
      <c r="D28" s="40">
        <v>1000</v>
      </c>
      <c r="E28" s="49"/>
      <c r="F28" s="45" t="s">
        <v>25</v>
      </c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</row>
    <row r="29" spans="1:17" x14ac:dyDescent="0.3">
      <c r="A29" s="46">
        <v>45745</v>
      </c>
      <c r="B29" s="47"/>
      <c r="C29" s="48"/>
      <c r="D29" s="40">
        <v>2500</v>
      </c>
      <c r="E29" s="49"/>
      <c r="F29" s="50" t="s">
        <v>37</v>
      </c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2"/>
    </row>
    <row r="30" spans="1:17" x14ac:dyDescent="0.3">
      <c r="A30" s="46">
        <v>45745</v>
      </c>
      <c r="B30" s="47"/>
      <c r="C30" s="48"/>
      <c r="D30" s="40">
        <v>1000</v>
      </c>
      <c r="E30" s="49"/>
      <c r="F30" s="50" t="s">
        <v>15</v>
      </c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2"/>
    </row>
    <row r="31" spans="1:17" x14ac:dyDescent="0.3">
      <c r="A31" s="46">
        <v>45745</v>
      </c>
      <c r="B31" s="47"/>
      <c r="C31" s="48"/>
      <c r="D31" s="40">
        <v>1000</v>
      </c>
      <c r="E31" s="49"/>
      <c r="F31" s="50" t="s">
        <v>38</v>
      </c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2"/>
    </row>
    <row r="32" spans="1:17" x14ac:dyDescent="0.3">
      <c r="A32" s="46">
        <v>45746</v>
      </c>
      <c r="B32" s="47"/>
      <c r="C32" s="48"/>
      <c r="D32" s="40">
        <v>300</v>
      </c>
      <c r="E32" s="49"/>
      <c r="F32" s="45" t="s">
        <v>25</v>
      </c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</row>
    <row r="33" spans="1:17" x14ac:dyDescent="0.3">
      <c r="A33" s="46">
        <v>45746</v>
      </c>
      <c r="B33" s="47"/>
      <c r="C33" s="48"/>
      <c r="D33" s="40">
        <v>1000</v>
      </c>
      <c r="E33" s="49"/>
      <c r="F33" s="50" t="s">
        <v>42</v>
      </c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2"/>
    </row>
    <row r="34" spans="1:17" x14ac:dyDescent="0.3">
      <c r="A34" s="46"/>
      <c r="B34" s="47"/>
      <c r="C34" s="48"/>
      <c r="D34" s="40"/>
      <c r="E34" s="49"/>
      <c r="F34" s="50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2"/>
    </row>
    <row r="35" spans="1:17" x14ac:dyDescent="0.3">
      <c r="A35" s="53" t="s">
        <v>5</v>
      </c>
      <c r="B35" s="53"/>
      <c r="C35" s="53"/>
      <c r="D35" s="54">
        <f>SUM(D7:E34)</f>
        <v>19300.580000000002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</row>
    <row r="37" spans="1:17" x14ac:dyDescent="0.3">
      <c r="A37" s="8" t="s">
        <v>16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3">
      <c r="A38" s="9" t="s">
        <v>2</v>
      </c>
      <c r="B38" s="9"/>
      <c r="C38" s="9"/>
      <c r="D38" s="9" t="s">
        <v>3</v>
      </c>
      <c r="E38" s="9"/>
      <c r="F38" s="9" t="s">
        <v>17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" x14ac:dyDescent="0.3">
      <c r="A39" s="46"/>
      <c r="B39" s="47"/>
      <c r="C39" s="48"/>
      <c r="D39" s="40"/>
      <c r="E39" s="49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</row>
    <row r="40" spans="1:17" x14ac:dyDescent="0.3">
      <c r="A40" s="53" t="s">
        <v>5</v>
      </c>
      <c r="B40" s="53"/>
      <c r="C40" s="53"/>
      <c r="D40" s="54">
        <f>SUM(D39:E39)</f>
        <v>0</v>
      </c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</row>
  </sheetData>
  <mergeCells count="104">
    <mergeCell ref="A40:C40"/>
    <mergeCell ref="D40:Q40"/>
    <mergeCell ref="A4:Q4"/>
    <mergeCell ref="A29:C29"/>
    <mergeCell ref="D29:E29"/>
    <mergeCell ref="F29:Q29"/>
    <mergeCell ref="A31:C31"/>
    <mergeCell ref="D31:E31"/>
    <mergeCell ref="F31:Q31"/>
    <mergeCell ref="A38:C38"/>
    <mergeCell ref="D38:E38"/>
    <mergeCell ref="F38:Q38"/>
    <mergeCell ref="A39:C39"/>
    <mergeCell ref="D39:E39"/>
    <mergeCell ref="F39:Q39"/>
    <mergeCell ref="A34:C34"/>
    <mergeCell ref="D34:E34"/>
    <mergeCell ref="F34:Q34"/>
    <mergeCell ref="A35:C35"/>
    <mergeCell ref="D35:Q35"/>
    <mergeCell ref="A37:Q37"/>
    <mergeCell ref="A33:C33"/>
    <mergeCell ref="D33:E33"/>
    <mergeCell ref="F33:Q33"/>
    <mergeCell ref="A30:C30"/>
    <mergeCell ref="D30:E30"/>
    <mergeCell ref="F30:Q30"/>
    <mergeCell ref="A28:C28"/>
    <mergeCell ref="D28:E28"/>
    <mergeCell ref="F28:Q28"/>
    <mergeCell ref="A32:C32"/>
    <mergeCell ref="D32:E32"/>
    <mergeCell ref="F32:Q32"/>
    <mergeCell ref="A26:C26"/>
    <mergeCell ref="D26:E26"/>
    <mergeCell ref="F26:Q26"/>
    <mergeCell ref="A27:C27"/>
    <mergeCell ref="D27:E27"/>
    <mergeCell ref="F27:Q27"/>
    <mergeCell ref="A24:C24"/>
    <mergeCell ref="D24:E24"/>
    <mergeCell ref="F24:Q24"/>
    <mergeCell ref="A25:C25"/>
    <mergeCell ref="D25:E25"/>
    <mergeCell ref="F25:Q25"/>
    <mergeCell ref="A22:C22"/>
    <mergeCell ref="D22:E22"/>
    <mergeCell ref="F22:Q22"/>
    <mergeCell ref="A23:C23"/>
    <mergeCell ref="D23:E23"/>
    <mergeCell ref="F23:Q23"/>
    <mergeCell ref="A20:C20"/>
    <mergeCell ref="D20:E20"/>
    <mergeCell ref="F20:Q20"/>
    <mergeCell ref="A21:C21"/>
    <mergeCell ref="D21:E21"/>
    <mergeCell ref="F21:Q21"/>
    <mergeCell ref="D17:E17"/>
    <mergeCell ref="F17:Q17"/>
    <mergeCell ref="A18:C18"/>
    <mergeCell ref="D18:E18"/>
    <mergeCell ref="F18:Q18"/>
    <mergeCell ref="A19:C19"/>
    <mergeCell ref="D19:E19"/>
    <mergeCell ref="F19:Q19"/>
    <mergeCell ref="A17:C17"/>
    <mergeCell ref="D12:E12"/>
    <mergeCell ref="F12:Q12"/>
    <mergeCell ref="A13:C13"/>
    <mergeCell ref="D13:E13"/>
    <mergeCell ref="F13:Q13"/>
    <mergeCell ref="A14:C14"/>
    <mergeCell ref="D14:E14"/>
    <mergeCell ref="F14:Q14"/>
    <mergeCell ref="A15:C15"/>
    <mergeCell ref="D15:E15"/>
    <mergeCell ref="F15:Q15"/>
    <mergeCell ref="A16:C16"/>
    <mergeCell ref="D16:E16"/>
    <mergeCell ref="F16:Q16"/>
    <mergeCell ref="A11:C11"/>
    <mergeCell ref="D11:E11"/>
    <mergeCell ref="F11:Q11"/>
    <mergeCell ref="A12:C12"/>
    <mergeCell ref="A9:C9"/>
    <mergeCell ref="D9:E9"/>
    <mergeCell ref="F9:Q9"/>
    <mergeCell ref="A10:C10"/>
    <mergeCell ref="D10:E10"/>
    <mergeCell ref="F10:Q10"/>
    <mergeCell ref="A7:C7"/>
    <mergeCell ref="D7:E7"/>
    <mergeCell ref="F7:Q7"/>
    <mergeCell ref="A8:C8"/>
    <mergeCell ref="D8:E8"/>
    <mergeCell ref="F8:Q8"/>
    <mergeCell ref="A1:E2"/>
    <mergeCell ref="F1:Q2"/>
    <mergeCell ref="A3:O3"/>
    <mergeCell ref="P3:Q3"/>
    <mergeCell ref="A5:Q5"/>
    <mergeCell ref="A6:C6"/>
    <mergeCell ref="D6:E6"/>
    <mergeCell ref="F6:Q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workbookViewId="0">
      <selection activeCell="D8" sqref="D8"/>
    </sheetView>
  </sheetViews>
  <sheetFormatPr defaultRowHeight="16.5" x14ac:dyDescent="0.3"/>
  <cols>
    <col min="1" max="8" width="9.140625" style="3"/>
    <col min="9" max="9" width="42.140625" style="3" customWidth="1"/>
    <col min="10" max="10" width="9.140625" style="3"/>
    <col min="11" max="11" width="9.140625" style="3" customWidth="1"/>
    <col min="12" max="12" width="19" style="3" customWidth="1"/>
    <col min="13" max="16384" width="9.140625" style="3"/>
  </cols>
  <sheetData>
    <row r="1" spans="1:18" x14ac:dyDescent="0.3">
      <c r="A1" s="1"/>
      <c r="B1" s="1"/>
      <c r="C1" s="1"/>
      <c r="D1" s="1"/>
      <c r="E1" s="1"/>
      <c r="F1" s="2" t="s">
        <v>46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25.5" customHeight="1" x14ac:dyDescent="0.3">
      <c r="A2" s="42"/>
      <c r="B2" s="42"/>
      <c r="C2" s="42"/>
      <c r="D2" s="42"/>
      <c r="E2" s="42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4" spans="1:18" x14ac:dyDescent="0.3">
      <c r="A4" s="8" t="s">
        <v>13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8" x14ac:dyDescent="0.3">
      <c r="A5" s="9" t="s">
        <v>18</v>
      </c>
      <c r="B5" s="9"/>
      <c r="C5" s="9"/>
      <c r="D5" s="31" t="s">
        <v>19</v>
      </c>
      <c r="E5" s="32"/>
      <c r="F5" s="32"/>
      <c r="G5" s="32"/>
      <c r="H5" s="32"/>
      <c r="I5" s="33"/>
      <c r="J5" s="31" t="s">
        <v>20</v>
      </c>
      <c r="K5" s="33"/>
      <c r="L5" s="56" t="s">
        <v>21</v>
      </c>
      <c r="M5" s="31" t="s">
        <v>14</v>
      </c>
      <c r="N5" s="32"/>
      <c r="O5" s="32"/>
      <c r="P5" s="32"/>
      <c r="Q5" s="32"/>
      <c r="R5" s="33"/>
    </row>
    <row r="6" spans="1:18" x14ac:dyDescent="0.3">
      <c r="A6" s="10">
        <v>45746</v>
      </c>
      <c r="B6" s="11"/>
      <c r="C6" s="12"/>
      <c r="D6" s="15" t="s">
        <v>39</v>
      </c>
      <c r="E6" s="16"/>
      <c r="F6" s="16"/>
      <c r="G6" s="16"/>
      <c r="H6" s="16"/>
      <c r="I6" s="17"/>
      <c r="J6" s="57" t="s">
        <v>48</v>
      </c>
      <c r="K6" s="58"/>
      <c r="L6" s="59" t="s">
        <v>22</v>
      </c>
      <c r="M6" s="60" t="s">
        <v>47</v>
      </c>
      <c r="N6" s="61"/>
      <c r="O6" s="61"/>
      <c r="P6" s="61"/>
      <c r="Q6" s="61"/>
      <c r="R6" s="62"/>
    </row>
    <row r="7" spans="1:18" x14ac:dyDescent="0.3">
      <c r="A7" s="63">
        <v>45734</v>
      </c>
      <c r="B7" s="64"/>
      <c r="C7" s="64"/>
      <c r="D7" s="65" t="s">
        <v>50</v>
      </c>
      <c r="E7" s="65"/>
      <c r="F7" s="65"/>
      <c r="G7" s="65"/>
      <c r="H7" s="65"/>
      <c r="I7" s="65"/>
      <c r="J7" s="66" t="s">
        <v>49</v>
      </c>
      <c r="K7" s="66"/>
      <c r="L7" s="67" t="s">
        <v>22</v>
      </c>
      <c r="M7" s="68" t="s">
        <v>23</v>
      </c>
      <c r="N7" s="68"/>
      <c r="O7" s="68"/>
      <c r="P7" s="68"/>
      <c r="Q7" s="68"/>
      <c r="R7" s="68"/>
    </row>
  </sheetData>
  <mergeCells count="15">
    <mergeCell ref="A7:C7"/>
    <mergeCell ref="D7:I7"/>
    <mergeCell ref="J7:K7"/>
    <mergeCell ref="M7:R7"/>
    <mergeCell ref="A6:C6"/>
    <mergeCell ref="D6:I6"/>
    <mergeCell ref="J6:K6"/>
    <mergeCell ref="M6:R6"/>
    <mergeCell ref="A1:E2"/>
    <mergeCell ref="F1:R2"/>
    <mergeCell ref="A4:R4"/>
    <mergeCell ref="A5:C5"/>
    <mergeCell ref="D5:I5"/>
    <mergeCell ref="J5:K5"/>
    <mergeCell ref="M5:R5"/>
  </mergeCells>
  <pageMargins left="0.7" right="0.7" top="0.75" bottom="0.75" header="0.3" footer="0.3"/>
  <drawing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X5TDvWldfFbBMh60qqK5eVa1WE0Nlg2rY+lg5AMXWMI=</DigestValue>
    </Reference>
    <Reference Type="http://www.w3.org/2000/09/xmldsig#Object" URI="#idOfficeObject">
      <DigestMethod Algorithm="urn:ietf:params:xml:ns:cpxmlsec:algorithms:gostr34112012-256"/>
      <DigestValue>xsbaHHUvOLbTUL2FdTw5rOCPjxVDQo0DXy4V9/9hoKg=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t8YnW8370+QSvsw4jDBW5+vcCFnwGCXFm5r+dmlHYvk=</DigestValue>
    </Reference>
  </SignedInfo>
  <SignatureValue>BV9gvjoHeEwJYQI2WkQzS2monEENzUhEsmrE+sAblkxW/yxE/0bu38lZcO6goq3nbw8v/YY2F3xf
YUpjkNlmyQ==</SignatureValue>
  <KeyInfo>
    <X509Data>
      <X509Certificate>MIIIVDCCCAGgAwIBAgIRAZnFZAAAskiySloCAfsf4fowCgYIKoUDBwEBAwIwggFBMRswGQYJKoZIhvcNAQkBFgxjYUBzZXJ0dW0ucnUxGDAWBgUqhQNkARINMTExNjY3MzAwODUzOTEVMBMGBSqFA2QEEgo2NjczMjQwMzI4MQswCQYDVQQGEwJSVTEzMDEGA1UECAwqNjYg0KHQstC10YDQtNC70L7QstGB0LrQsNGPINC+0LHQu9Cw0YHRgtGMMSEwHwYDVQQHDBjQldC60LDRgtC10YDQuNC90LHRg9GA0LMxPjA8BgNVBAkMNdGD0LsuINCc0LDQu9C+0L/RgNGD0LTQvdCw0Y8sINGB0YLRgC4gNSwg0L7RhNC40YEgNzE1MSUwIwYDVQQKDBzQntCe0J4gItCh0LXRgNGC0YPQvC3Qn9GA0L4iMSUwIwYDVQQDDBzQntCe0J4gItCh0LXRgNGC0YPQvC3Qn9GA0L4iMB4XDTI0MTAwNTA1NTY1NFoXDTI1MTAwNTA2MDY1NFowgdoxIDAeBgkqhkiG9w0BCQEWEXBsZW1hbm5pa0BtYWlsLnJ1MRowGAYIKoUDA4EDAQESDDUxMDMwMjk5ODMyMTEWMBQGBSqFA2QDEgsxMjc5ODE5MTEwMDEsMCoGA1UEKgwj0J/QsNCy0LXQuyDQktC70LDQtNC40LzQuNGA0L7QstC40YcxFzAVBgNVBAQMDtCU0YPQtNCw0YDQtdCyMTswOQYDVQQDDDLQlNGD0LTQsNGA0LXQsiDQn9Cw0LLQtdC7INCS0LvQsNC00LjQvNC40YDQvtCy0LjRhzBmMB8GCCqFAwcBAQEBMBMGByqFAwICJAAGCCqFAwcBAQICA0MABEBgYMsJn7xBf1ncXqfgg8DBAANka370JSuasbMWnFFHuzoH7hyQr363AU8BbsIc/TZVtd9wB0D8Woa8Elt88oeBo4IFLzCCBSswDAYFKoUDZHIEAwIBATAOBgNVHQ8BAf8EBAMCBPAwHAYDVR0RBBUwE4ERcGxlbWFubmlrQG1haWwucnUwEwYDVR0gBAwwCjAIBgYqhQNkcQEwOAYDVR0lBDEwLwYIKwYBBQUHAwIGByqFAwICIgYGCCsGAQUFBwMEBgcqhQMDgTkBBgcqhQMDBwgBMIIBBQYIKwYBBQUHAQEEgfgwgfUwNAYIKwYBBQUHMAGGKGh0dHA6Ly9wa2kzLnNlcnR1bS1wcm8ucnUvb2NzcDMvb2NzcC5zcmYwNQYIKwYBBQUHMAGGKWh0dHA6Ly9vY3NwMy5zZXJ0dW0tcHJvLnJ1L29jc3AzL29jc3Auc3JmMEQGCCsGAQUFBzAChjhodHRwOi8vY2Euc2VydHVtLXByby5ydS9jZXJ0aWZpY2F0ZXMvc2VydHVtLXByby0yMDIzLmNydDBABggrBgEFBQcwAoY0aHR0cDovL2NhLnNlcnR1bS5ydS9jZXJ0aWZpY2F0ZXMvc2VydHVtLXByby0yMDIzLmNydDArBgNVHRAEJDAigA8yMDI0MTAwNTA1NTY1NFqBDzIwMjUxMDA1MDYwNjU0WjCCATMGBSqFA2RwBIIBKDCCASQMKyLQmtGA0LjQv9GC0L7Qn9GA0L4gQ1NQIiAo0LLQtdGA0YHQuNGPIDQuMCkMUyLQo9C00L7RgdGC0L7QstC10YDRj9GO0YnQuNC5INGG0LXQvdGC0YAgItCa0YDQuNC/0YLQvtCf0YDQviDQo9CmIiDQstC10YDRgdC40LggMi4wDE/QodC10YDRgtC40YTQuNC60LDRgiDRgdC+0L7RgtCy0LXRgtGB0YLQstC40Y8g4oSWINCh0KQvMTI0LTQ3MTgg0L7RgiAxNS4wMS4yMDI0DE/QodC10YDRgtC40YTQuNC60LDRgiDRgdC+0L7RgtCy0LXRgtGB0YLQstC40Y8g4oSWINCh0KQvMTI4LTQyNzMg0L7RgiAxMy4wNy4yMDIyMCMGBSqFA2RvBBoMGCLQmtGA0LjQv9GC0L7Qn9GA0L4gQ1NQIjBzBgNVHR8EbDBqMDWgM6Axhi9odHRwOi8vY2Euc2VydHVtLXByby5ydS9jZHAvc2VydHVtLXByby0yMDIzLmNybDAxoC+gLYYraHR0cDovL2NhLnNlcnR1bS5ydS9jZHAvc2VydHVtLXByby0yMDIzLmNybDCCAXYGA1UdIwSCAW0wggFpgBRIghng4m1toOHZz15vRfgpzriqVaGCAUOkggE/MIIBOzEhMB8GCSqGSIb3DQEJARYSZGl0QGRpZ2l0YWwuZ292LnJ1MQswCQYDVQQGEwJSVTEYMBYGA1UECAwPNzcg0JzQvtGB0LrQstCwMRkwFwYDVQQHDBDQsy4g0JzQvtGB0LrQstCwMVMwUQYDVQQJDErQn9GA0LXRgdC90LXQvdGB0LrQsNGPINC90LDQsdC10YDQtdC20L3QsNGPLCDQtNC+0LwgMTAsINGB0YLRgNC+0LXQvdC40LUgMjEmMCQGA1UECgwd0JzQuNC90YbQuNGE0YDRiyDQoNC+0YHRgdC40LgxGDAWBgUqhQNkARINMTA0NzcwMjAyNjcwMTEVMBMGBSqFA2QEEgo3NzEwNDc0Mzc1MSYwJAYDVQQDDB3QnNC40L3RhtC40YTRgNGLINCg0L7RgdGB0LjQuIIKShnR+AAAAAAIUzAdBgNVHQ4EFgQUgRiS/diJ1N65Qu51USXhNZzS5IswCgYIKoUDBwEBAwIDQQDgBcjVj53h/8Szt+Cfku4C63JaFnDVHEI5IE0PLn8FRKmtVogER0gKDVcqPnuVNIehRPkfuTQUHpTTohIdhlH/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urn:ietf:params:xml:ns:cpxmlsec:algorithms:gostr34112012-256"/>
        <DigestValue>pSQQZoLSUFqXS3qAMW0qtaVyONdbgul4+fsTOLZgLMg=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urn:ietf:params:xml:ns:cpxmlsec:algorithms:gostr34112012-256"/>
        <DigestValue>9mAEWvpOWprxb2rp87x+PmHl3OxkjtmvyohKTWohIgQ=</DigestValue>
      </Reference>
      <Reference URI="/xl/calcChain.xml?ContentType=application/vnd.openxmlformats-officedocument.spreadsheetml.calcChain+xml">
        <DigestMethod Algorithm="urn:ietf:params:xml:ns:cpxmlsec:algorithms:gostr34112012-256"/>
        <DigestValue>dGJ/eFlDiPgXp4Kj29GyP+qaikr0ARnW7T+qWjLisqk=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urn:ietf:params:xml:ns:cpxmlsec:algorithms:gostr34112012-256"/>
        <DigestValue>v2b4/Dxps+U6w0G2QWD30/h2FlQ3oUjian00O7pmLeE=</DigestValue>
      </Reference>
      <Reference URI="/xl/drawings/_rels/drawing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urn:ietf:params:xml:ns:cpxmlsec:algorithms:gostr34112012-256"/>
        <DigestValue>v2b4/Dxps+U6w0G2QWD30/h2FlQ3oUjian00O7pmLeE=</DigestValue>
      </Reference>
      <Reference URI="/xl/drawings/_rels/drawing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urn:ietf:params:xml:ns:cpxmlsec:algorithms:gostr34112012-256"/>
        <DigestValue>v2b4/Dxps+U6w0G2QWD30/h2FlQ3oUjian00O7pmLeE=</DigestValue>
      </Reference>
      <Reference URI="/xl/drawings/drawing1.xml?ContentType=application/vnd.openxmlformats-officedocument.drawing+xml">
        <DigestMethod Algorithm="urn:ietf:params:xml:ns:cpxmlsec:algorithms:gostr34112012-256"/>
        <DigestValue>lgVeaEHOhTu+Go9464RxR+Q2F982bCbMqY4wsDD+obs=</DigestValue>
      </Reference>
      <Reference URI="/xl/drawings/drawing2.xml?ContentType=application/vnd.openxmlformats-officedocument.drawing+xml">
        <DigestMethod Algorithm="urn:ietf:params:xml:ns:cpxmlsec:algorithms:gostr34112012-256"/>
        <DigestValue>UQ/KhageskiG5c9LGI16nYIQ1ypIWZ0O4boBG0qV5KI=</DigestValue>
      </Reference>
      <Reference URI="/xl/drawings/drawing3.xml?ContentType=application/vnd.openxmlformats-officedocument.drawing+xml">
        <DigestMethod Algorithm="urn:ietf:params:xml:ns:cpxmlsec:algorithms:gostr34112012-256"/>
        <DigestValue>Pb6G8lsFlpnn98B1TzLT4O4Ra3t9IScPHGjb8Wuov/E=</DigestValue>
      </Reference>
      <Reference URI="/xl/media/image1.png?ContentType=image/png">
        <DigestMethod Algorithm="urn:ietf:params:xml:ns:cpxmlsec:algorithms:gostr34112012-256"/>
        <DigestValue>gHqVfJKAslHIKVpknbWnF0JQqZ37OLBS9N/FcGRJHZY=</DigestValue>
      </Reference>
      <Reference URI="/xl/media/image2.png?ContentType=image/png">
        <DigestMethod Algorithm="urn:ietf:params:xml:ns:cpxmlsec:algorithms:gostr34112012-256"/>
        <DigestValue>/P4XbIm1mc+q9ZvovegruIxR0PBj0bKpT/hkbyKmqiA=</DigestValue>
      </Reference>
      <Reference URI="/xl/sharedStrings.xml?ContentType=application/vnd.openxmlformats-officedocument.spreadsheetml.sharedStrings+xml">
        <DigestMethod Algorithm="urn:ietf:params:xml:ns:cpxmlsec:algorithms:gostr34112012-256"/>
        <DigestValue>4kY9RZunonvb6HC0cnnkKP4Edjxv1zk4t61E4zjzNkc=</DigestValue>
      </Reference>
      <Reference URI="/xl/styles.xml?ContentType=application/vnd.openxmlformats-officedocument.spreadsheetml.styles+xml">
        <DigestMethod Algorithm="urn:ietf:params:xml:ns:cpxmlsec:algorithms:gostr34112012-256"/>
        <DigestValue>fq+tsYKFoMehJr29Kg3Cg8zGT//lkF+xzJtuhkIqE20=</DigestValue>
      </Reference>
      <Reference URI="/xl/theme/theme1.xml?ContentType=application/vnd.openxmlformats-officedocument.theme+xml">
        <DigestMethod Algorithm="urn:ietf:params:xml:ns:cpxmlsec:algorithms:gostr34112012-256"/>
        <DigestValue>9U3hDA6Ic0fnSm21amf5bPGVEbRJh+69uxdFPrPzkc0=</DigestValue>
      </Reference>
      <Reference URI="/xl/workbook.xml?ContentType=application/vnd.openxmlformats-officedocument.spreadsheetml.sheet.main+xml">
        <DigestMethod Algorithm="urn:ietf:params:xml:ns:cpxmlsec:algorithms:gostr34112012-256"/>
        <DigestValue>s4TV21QzLFb/UTCdmHsuZDZZkWA5usahP4ehfFQEJCc=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urn:ietf:params:xml:ns:cpxmlsec:algorithms:gostr34112012-256"/>
        <DigestValue>Q7iGh03IkU8zbZV/C7/wGyge4sPh+/SKdW56IbMPrEs=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urn:ietf:params:xml:ns:cpxmlsec:algorithms:gostr34112012-256"/>
        <DigestValue>DeNP8eo/G2XQqS0lX4WRJqoKSh9J0Y4NV7Ti/9UBmgg=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urn:ietf:params:xml:ns:cpxmlsec:algorithms:gostr34112012-256"/>
        <DigestValue>mOIpHBYsqIFZsPjYdavE6flH+Vc2qdReg1B42Puf/CU=</DigestValue>
      </Reference>
      <Reference URI="/xl/worksheets/sheet1.xml?ContentType=application/vnd.openxmlformats-officedocument.spreadsheetml.worksheet+xml">
        <DigestMethod Algorithm="urn:ietf:params:xml:ns:cpxmlsec:algorithms:gostr34112012-256"/>
        <DigestValue>gc9iut1kocCP1qMyiJLeUoFA6UgkvbwWhlnI2mCUtfM=</DigestValue>
      </Reference>
      <Reference URI="/xl/worksheets/sheet2.xml?ContentType=application/vnd.openxmlformats-officedocument.spreadsheetml.worksheet+xml">
        <DigestMethod Algorithm="urn:ietf:params:xml:ns:cpxmlsec:algorithms:gostr34112012-256"/>
        <DigestValue>GRGH3VoTLcY6KGv65uzvjzGLdNSMtw0vZ/8b9/hq/CU=</DigestValue>
      </Reference>
      <Reference URI="/xl/worksheets/sheet3.xml?ContentType=application/vnd.openxmlformats-officedocument.spreadsheetml.worksheet+xml">
        <DigestMethod Algorithm="urn:ietf:params:xml:ns:cpxmlsec:algorithms:gostr34112012-256"/>
        <DigestValue>y7fr8Hcf3IsJUW64v+qPWl/ENZS3RVKKJADysTdfdm8=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2025-05-20T13:36:34Z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Защита</SignatureComments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2025-05-20T13:36:34Z</xd:SigningTime>
          <xd:SigningCertificate>
            <xd:Cert>
              <xd:CertDigest>
                <DigestMethod Algorithm="urn:ietf:params:xml:ns:cpxmlsec:algorithms:gostr34112012-256"/>
                <DigestValue>tBQEJRspUkGlbI9/f5q/iezQ+KaWfXRMJridTP5q3NM=</DigestValue>
              </xd:CertDigest>
              <xd:IssuerSerial>
                <X509IssuerName>CN="ООО ""Сертум-Про""", O="ООО ""Сертум-Про""", STREET="ул. Малопрудная, стр. 5, офис 715", L=Екатеринбург, S=66 Свердловская область, C=RU, ИНН ЮЛ=6673240328, ОГРН=1116673008539, E=ca@sertum.ru</X509IssuerName>
                <X509SerialNumber>544679160998337850322676202798741185018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Защита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H0DCCB32gAwIBAgIKShnR+AAAAAAIUzAKBggqhQMHAQEDAjCCATsxITAfBgkqhkiG9w0BCQEWEmRpdEBkaWdpdGFsLmdvdi5ydTELMAkGA1UEBhMCUlUxGDAWBgNVBAgMDzc3INCc0L7RgdC60LLQsDEZMBcGA1UEBwwQ0LMuINCc0L7RgdC60LLQsDFTMFEGA1UECQxK0J/RgNC10YHQvdC10L3RgdC60LDRjyDQvdCw0LHQtdGA0LXQttC90LDRjywg0LTQvtC8IDEwLCDRgdGC0YDQvtC10L3QuNC1IDIxJjAkBgNVBAoMHdCc0LjQvdGG0LjRhNGA0Ysg0KDQvtGB0YHQuNC4MRgwFgYFKoUDZAESDTEwNDc3MDIwMjY3MDExFTATBgUqhQNkBBIKNzcxMDQ3NDM3NTEmMCQGA1UEAwwd0JzQuNC90YbQuNGE0YDRiyDQoNC+0YHRgdC40LgwHhcNMjMwOTAxMTIzOTQxWhcNMzgwOTAxMTIzOTQxWjCCAUExGzAZBgkqhkiG9w0BCQEWDGNhQHNlcnR1bS5ydTEYMBYGBSqFA2QBEg0xMTE2NjczMDA4NTM5MRUwEwYFKoUDZAQSCjY2NzMyNDAzMjgxCzAJBgNVBAYTAlJVMTMwMQYDVQQIDCo2NiDQodCy0LXRgNC00LvQvtCy0YHQutCw0Y8g0L7QsdC70LDRgdGC0YwxITAfBgNVBAcMGNCV0LrQsNGC0LXRgNC40L3QsdGD0YDQszE+MDwGA1UECQw10YPQuy4g0JzQsNC70L7Qv9GA0YPQtNC90LDRjywg0YHRgtGALiA1LCDQvtGE0LjRgSA3MTUxJTAjBgNVBAoMHNCe0J7QniAi0KHQtdGA0YLRg9C8LdCf0YDQviIxJTAjBgNVBAMMHNCe0J7QniAi0KHQtdGA0YLRg9C8LdCf0YDQviIwZjAfBggqhQMHAQEBATATBgcqhQMCAiMBBggqhQMHAQECAgNDAARAbW6ML2iAn0I/qNSQtjPWTI31JboHHGPTl+BMXD4IXBcGmjnqUF0qlzjJWSOWjJJW9lOPTl5CiyA9B7jTSBaAkaOCBFAwggRMMAsGA1UdDwQEAwIBhjAdBgNVHQ4EFgQUSIIZ4OJtbaDh2c9eb0X4Kc64qlUwEgYDVR0TAQH/BAgwBgEB/wIBADAvBgNVHSAEKDAmMAgGBiqFA2RxATAIBgYqhQNkcQIwCAYGKoUDZHEDMAYGBFUdIAAwVAYFKoUDZG8ESwxJItCa0YDQuNC/0YLQvtCf0YDQviBDU1AiICjQstC10YDRgdC40Y8gNC4wKSAo0LjRgdC/0L7Qu9C90LXQvdC40LUgMy1CYXNlKTAUBgkrBgEEAYI3FAIEBwwFU3ViQ0EwEgYJKwYBBAGCNxUBBAUCAwEAATCCAX0GA1UdIwSCAXQwggFwgBTJE1ixTKdiOn7SPzym5xR8nXCjhqGCAUOkggE/MIIBOzEhMB8GCSqGSIb3DQEJARYSZGl0QGRpZ2l0YWwuZ292LnJ1MQswCQYDVQQGEwJSVTEYMBYGA1UECAwPNzcg0JzQvtGB0LrQstCwMRkwFwYDVQQHDBDQsy4g0JzQvtGB0LrQstCwMVMwUQYDVQQJDErQn9GA0LXRgdC90LXQvdGB0LrQsNGPINC90LDQsdC10YDQtdC20L3QsNGPLCDQtNC+0LwgMTAsINGB0YLRgNC+0LXQvdC40LUgMjEmMCQGA1UECgwd0JzQuNC90YbQuNGE0YDRiyDQoNC+0YHRgdC40LgxGDAWBgUqhQNkARINMTA0NzcwMjAyNjcwMTEVMBMGBSqFA2QEEgo3NzEwNDc0Mzc1MSYwJAYDVQQDDB3QnNC40L3RhtC40YTRgNGLINCg0L7RgdGB0LjQuIIRAJUfo0d8YQQ6rfqFhieCNEIwgY8GA1UdHwSBhzCBhDAqoCigJoYkaHR0cDovL3JlZXN0ci1wa2kucnUvY2RwL2d1YzIwMjIuY3JsMCqgKKAmhiRodHRwOi8vY29tcGFueS5ydC5ydS9jZHAvZ3VjMjAyMi5jcmwwKqAooCaGJGh0dHA6Ly9yb3N0ZWxlY29tLnJ1L2NkcC9ndWMyMDIyLmNybDBABggrBgEFBQcBAQQ0MDIwMAYIKwYBBQUHMAKGJGh0dHA6Ly9yZWVzdHItcGtpLnJ1L2NkcC9ndWMyMDIyLmNydDCB9QYFKoUDZHAEgeswgegMNNCf0JDQmtCcIMKr0JrRgNC40L/RgtC+0J/RgNC+IEhTTcK7INCy0LXRgNGB0LjQuCAyLjAMQ9Cf0JDQmiDCq9CT0L7Qu9C+0LLQvdC+0Lkg0YPQtNC+0YHRgtC+0LLQtdGA0Y/RjtGJ0LjQuSDRhtC10L3RgtGAwrsMNdCX0LDQutC70Y7Rh9C10L3QuNC1IOKEliAxNDkvMy8yLzIvMjMg0L7RgiAwMi4wMy4yMDE4DDTQl9Cw0LrQu9GO0YfQtdC90LjQtSDihJYgMTQ5LzcvNi00NDkg0L7RgiAzMC4xMi4yMDIxMAwGBSqFA2RyBAMCAQEwCgYIKoUDBwEBAwIDQQCnlnnVNEN/9yUFxg64wc88a8xeNUyk9pW8B7yiZCtVvs1q2c10YQpkMXbSiATvA7/zqFcwOMsXOlLdncpVmiw0</xd:EncapsulatedX509Certificate>
            <xd:EncapsulatedX509Certificate>MIIFUTCCBP6gAwIBAgIRAJUfo0d8YQQ6rfqFhieCNEIwCgYIKoUDBwEBAwIwggE7MSEwHwYJKoZIhvcNAQkBFhJkaXRAZGlnaXRhbC5nb3YucnUxCzAJBgNVBAYTAlJVMRgwFgYDVQQIDA83NyDQnNC+0YHQutCy0LAxGTAXBgNVBAcMENCzLiDQnNC+0YHQutCy0LAxUzBRBgNVBAkMStCf0YDQtdGB0L3QtdC90YHQutCw0Y8g0L3QsNCx0LXRgNC10LbQvdCw0Y8sINC00L7QvCAxMCwg0YHRgtGA0L7QtdC90LjQtSAyMSYwJAYDVQQKDB3QnNC40L3RhtC40YTRgNGLINCg0L7RgdGB0LjQuDEYMBYGBSqFA2QBEg0xMDQ3NzAyMDI2NzAxMRUwEwYFKoUDZAQSCjc3MTA0NzQzNzUxJjAkBgNVBAMMHdCc0LjQvdGG0LjRhNGA0Ysg0KDQvtGB0YHQuNC4MB4XDTIyMDEwODEzMzIzOVoXDTQwMDEwODEzMzIzOVowggE7MSEwHwYJKoZIhvcNAQkBFhJkaXRAZGlnaXRhbC5nb3YucnUxCzAJBgNVBAYTAlJVMRgwFgYDVQQIDA83NyDQnNC+0YHQutCy0LAxGTAXBgNVBAcMENCzLiDQnNC+0YHQutCy0LAxUzBRBgNVBAkMStCf0YDQtdGB0L3QtdC90YHQutCw0Y8g0L3QsNCx0LXRgNC10LbQvdCw0Y8sINC00L7QvCAxMCwg0YHRgtGA0L7QtdC90LjQtSAyMSYwJAYDVQQKDB3QnNC40L3RhtC40YTRgNGLINCg0L7RgdGB0LjQuDEYMBYGBSqFA2QBEg0xMDQ3NzAyMDI2NzAxMRUwEwYFKoUDZAQSCjc3MTA0NzQzNzUxJjAkBgNVBAMMHdCc0LjQvdGG0LjRhNGA0Ysg0KDQvtGB0YHQuNC4MGYwHwYIKoUDBwEBAQEwEwYHKoUDAgIjAQYIKoUDBwEBAgIDQwAEQFpKa6Qda48LjFq/drz2M27fFqu/g3+Prxrg9lE+KPzdbvRHwuOtbhlJ92ogmS+i7mhDDGPsWhtPVduV9KbqQI6jggHQMIIBzDCB9QYFKoUDZHAEgeswgegMNNCf0JDQmtCcIMKr0JrRgNC40L/RgtC+0J/RgNC+IEhTTcK7INCy0LXRgNGB0LjQuCAyLjAMQ9Cf0JDQmiDCq9CT0L7Qu9C+0LLQvdC+0Lkg0YPQtNC+0YHRgtC+0LLQtdGA0Y/RjtGJ0LjQuSDRhtC10L3RgtGAwrsMNdCX0LDQutC70Y7Rh9C10L3QuNC1IOKEliAxNDkvMy8yLzIvMjMg0L7RgiAwMi4wMy4yMDE4DDTQl9Cw0LrQu9GO0YfQtdC90LjQtSDihJYgMTQ5LzcvNi00NDkg0L7RgiAzMC4xMi4yMDIxMD8GBSqFA2RvBDYMNNCf0JDQmtCcIMKr0JrRgNC40L/RgtC+0J/RgNC+IEhTTcK7INCy0LXRgNGB0LjQuCAyLjAwDAYFKoUDZHIEAwIBADBDBgNVHSAEPDA6MAgGBiqFA2RxATAIBgYqhQNkcQIwCAYGKoUDZHEDMAgGBiqFA2RxBDAIBgYqhQNkcQUwBgYEVR0gADAOBgNVHQ8BAf8EBAMCAQYwDwYDVR0TAQH/BAUwAwEB/zAdBgNVHQ4EFgQUyRNYsUynYjp+0j88pucUfJ1wo4YwCgYIKoUDBwEBAwIDQQCCSXhICg3SZ/TTCtRJpBFuXGSy3PeZTEeOwdOHIv0tWiN2q0mPRzB/o6r9MXjGqdzfYGtCrq1l5FsXZOI5c/2S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Расходы</vt:lpstr>
      <vt:lpstr>Поступления Tbank</vt:lpstr>
      <vt:lpstr>Прочие поступления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Plemannik</dc:creator>
  <cp:lastModifiedBy>Plemannik</cp:lastModifiedBy>
  <dcterms:created xsi:type="dcterms:W3CDTF">2025-05-20T12:08:11Z</dcterms:created>
  <dcterms:modified xsi:type="dcterms:W3CDTF">2025-05-20T13:36:03Z</dcterms:modified>
  <cp:contentStatus>Окончательное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